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tabRatio="627" activeTab="1"/>
  </bookViews>
  <sheets>
    <sheet name="Skolas" sheetId="4" r:id="rId1"/>
    <sheet name="Pirmsskolas" sheetId="3" r:id="rId2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4" l="1"/>
  <c r="E14" i="4" s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10" i="3"/>
  <c r="D10" i="4"/>
  <c r="E10" i="4" s="1"/>
  <c r="D11" i="4"/>
  <c r="E11" i="4" s="1"/>
  <c r="D12" i="4"/>
  <c r="E12" i="4" s="1"/>
  <c r="D13" i="4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D22" i="4"/>
  <c r="E22" i="4" s="1"/>
  <c r="D23" i="4"/>
  <c r="E23" i="4" s="1"/>
  <c r="D24" i="4"/>
  <c r="E24" i="4" s="1"/>
  <c r="D9" i="4"/>
  <c r="C27" i="3"/>
  <c r="C25" i="4"/>
  <c r="F16" i="4" l="1"/>
  <c r="F12" i="4"/>
  <c r="F24" i="4"/>
  <c r="F20" i="4"/>
  <c r="E9" i="4"/>
  <c r="F9" i="4" s="1"/>
  <c r="E21" i="4"/>
  <c r="F21" i="4" s="1"/>
  <c r="F17" i="4"/>
  <c r="E13" i="4"/>
  <c r="F13" i="4" s="1"/>
  <c r="F22" i="4"/>
  <c r="F18" i="4"/>
  <c r="F14" i="4"/>
  <c r="F10" i="4"/>
  <c r="D27" i="3"/>
  <c r="F23" i="4"/>
  <c r="F19" i="4"/>
  <c r="F15" i="4"/>
  <c r="F11" i="4"/>
  <c r="D25" i="4"/>
  <c r="E25" i="4" l="1"/>
  <c r="F25" i="4"/>
</calcChain>
</file>

<file path=xl/sharedStrings.xml><?xml version="1.0" encoding="utf-8"?>
<sst xmlns="http://schemas.openxmlformats.org/spreadsheetml/2006/main" count="88" uniqueCount="80">
  <si>
    <t>Iestāde</t>
  </si>
  <si>
    <t>Vestienas pamatskola</t>
  </si>
  <si>
    <t>Praulienas pamatskola</t>
  </si>
  <si>
    <t>Madonas Valsts ģimnāzija</t>
  </si>
  <si>
    <t>Madonas pilsētas vidusskola</t>
  </si>
  <si>
    <t>Lubānas vidusskola</t>
  </si>
  <si>
    <t>Liezēres pamatskola</t>
  </si>
  <si>
    <t>Lazdonas pamatskola</t>
  </si>
  <si>
    <t>Kusas pamatskola</t>
  </si>
  <si>
    <t>Kalsnavas pamatskola</t>
  </si>
  <si>
    <t>Ērgļu vidusskola</t>
  </si>
  <si>
    <t>Dzelzavas pamatskola</t>
  </si>
  <si>
    <t>Degumnieku pamatskola</t>
  </si>
  <si>
    <t>Cesvaines vidusskola</t>
  </si>
  <si>
    <t>Bērzaunes pamatskola</t>
  </si>
  <si>
    <t>Barkavas pamatskola</t>
  </si>
  <si>
    <t>Andreja Eglīša Ļaudonas vidusskola</t>
  </si>
  <si>
    <t>KOPĀ</t>
  </si>
  <si>
    <t>Nr.p.k.</t>
  </si>
  <si>
    <t xml:space="preserve">1. </t>
  </si>
  <si>
    <t>5.</t>
  </si>
  <si>
    <t>2.</t>
  </si>
  <si>
    <t>1.</t>
  </si>
  <si>
    <t>3.</t>
  </si>
  <si>
    <t>4.</t>
  </si>
  <si>
    <t>9.</t>
  </si>
  <si>
    <t>6.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</si>
  <si>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</si>
  <si>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</si>
  <si>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</si>
  <si>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</si>
  <si>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</si>
  <si>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</si>
  <si>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</si>
  <si>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</si>
  <si>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</si>
  <si>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</si>
  <si>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</si>
  <si>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</si>
  <si>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</si>
  <si>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</si>
  <si>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>8.</t>
  </si>
  <si>
    <t>7.</t>
  </si>
  <si>
    <t>10.</t>
  </si>
  <si>
    <t>11.</t>
  </si>
  <si>
    <t>12.</t>
  </si>
  <si>
    <t>13.</t>
  </si>
  <si>
    <t>14.</t>
  </si>
  <si>
    <t>15.</t>
  </si>
  <si>
    <t>16.</t>
  </si>
  <si>
    <t>5 gadi un vairāk</t>
  </si>
  <si>
    <t>KOPĀ
1.-12.klasē</t>
  </si>
  <si>
    <t>Valsts budžeta līdzekļi</t>
  </si>
  <si>
    <t>Mācību līdzekļi (2370) 40%</t>
  </si>
  <si>
    <t>Mācību literatūra (5233) 60%</t>
  </si>
  <si>
    <t>EUR 17,86 uz izglītojamo</t>
  </si>
  <si>
    <t>Izglītības iestāde</t>
  </si>
  <si>
    <r>
      <t xml:space="preserve">Aronas pagasta pirmsskolas izglītības iestāde </t>
    </r>
    <r>
      <rPr>
        <b/>
        <sz val="12"/>
        <color indexed="8"/>
        <rFont val="Times New Roman"/>
        <family val="1"/>
        <charset val="186"/>
      </rPr>
      <t>"Sprīdītis"</t>
    </r>
  </si>
  <si>
    <r>
      <t xml:space="preserve">Bērzaunes pagasta pirmsskolas izglītības iestāde </t>
    </r>
    <r>
      <rPr>
        <b/>
        <sz val="12"/>
        <color indexed="8"/>
        <rFont val="Times New Roman"/>
        <family val="1"/>
        <charset val="186"/>
      </rPr>
      <t>"Vārpiņa"</t>
    </r>
  </si>
  <si>
    <r>
      <t xml:space="preserve">Cesvaines pirmsskolas izglītības iestāde </t>
    </r>
    <r>
      <rPr>
        <b/>
        <sz val="12"/>
        <color indexed="8"/>
        <rFont val="Times New Roman"/>
        <family val="1"/>
        <charset val="186"/>
      </rPr>
      <t>"Brīnumzeme"</t>
    </r>
  </si>
  <si>
    <r>
      <t xml:space="preserve">Dzelzavas pagasta pirmsskolas izglītības iestāde </t>
    </r>
    <r>
      <rPr>
        <b/>
        <sz val="12"/>
        <color indexed="8"/>
        <rFont val="Times New Roman"/>
        <family val="1"/>
        <charset val="186"/>
      </rPr>
      <t>"Rūķis"</t>
    </r>
  </si>
  <si>
    <r>
      <t xml:space="preserve">Ērgļu pirmsskolas izglītības iestāde </t>
    </r>
    <r>
      <rPr>
        <b/>
        <sz val="12"/>
        <color indexed="8"/>
        <rFont val="Times New Roman"/>
        <family val="1"/>
        <charset val="186"/>
      </rPr>
      <t>"Pienenīte"</t>
    </r>
  </si>
  <si>
    <r>
      <t xml:space="preserve">Kalsnavas pagasta pirmsskolas izglītības iestāde </t>
    </r>
    <r>
      <rPr>
        <b/>
        <sz val="12"/>
        <color indexed="8"/>
        <rFont val="Times New Roman"/>
        <family val="1"/>
        <charset val="186"/>
      </rPr>
      <t>"Lācītis Pūks"</t>
    </r>
  </si>
  <si>
    <r>
      <t xml:space="preserve">Lubānas pirmsskolas izglītības iestāde </t>
    </r>
    <r>
      <rPr>
        <b/>
        <sz val="12"/>
        <color indexed="8"/>
        <rFont val="Times New Roman"/>
        <family val="1"/>
        <charset val="186"/>
      </rPr>
      <t>"Rūķīši"</t>
    </r>
  </si>
  <si>
    <r>
      <t>Ļaudonas pagasta pirmsskolas izglītības iestāde</t>
    </r>
    <r>
      <rPr>
        <b/>
        <sz val="12"/>
        <color indexed="8"/>
        <rFont val="Times New Roman"/>
        <family val="1"/>
        <charset val="186"/>
      </rPr>
      <t xml:space="preserve"> "Brīnumdārzs"</t>
    </r>
  </si>
  <si>
    <r>
      <t>Madonas pilsētas pirmsskolas izglītības iestāde</t>
    </r>
    <r>
      <rPr>
        <b/>
        <sz val="12"/>
        <color indexed="8"/>
        <rFont val="Times New Roman"/>
        <family val="1"/>
        <charset val="186"/>
      </rPr>
      <t xml:space="preserve"> "Kastanītis"</t>
    </r>
  </si>
  <si>
    <r>
      <t xml:space="preserve">Madonas pilsētas pirmsskolas izglītības iestāde </t>
    </r>
    <r>
      <rPr>
        <b/>
        <sz val="12"/>
        <color indexed="8"/>
        <rFont val="Times New Roman"/>
        <family val="1"/>
        <charset val="186"/>
      </rPr>
      <t>"Priedīte"</t>
    </r>
  </si>
  <si>
    <r>
      <t xml:space="preserve">Madonas pilsētas pirmsskolas izglītības iestāde </t>
    </r>
    <r>
      <rPr>
        <b/>
        <sz val="12"/>
        <color indexed="8"/>
        <rFont val="Times New Roman"/>
        <family val="1"/>
        <charset val="186"/>
      </rPr>
      <t>"Saulīte"</t>
    </r>
  </si>
  <si>
    <r>
      <t xml:space="preserve">Praulienas pagasta pirmsskolas izglītības iestāde </t>
    </r>
    <r>
      <rPr>
        <b/>
        <sz val="12"/>
        <color indexed="8"/>
        <rFont val="Times New Roman"/>
        <family val="1"/>
        <charset val="186"/>
      </rPr>
      <t>"Pasaciņa"</t>
    </r>
  </si>
  <si>
    <r>
      <rPr>
        <b/>
        <sz val="12"/>
        <color indexed="8"/>
        <rFont val="Times New Roman"/>
        <family val="1"/>
        <charset val="186"/>
      </rPr>
      <t xml:space="preserve">Barkavas </t>
    </r>
    <r>
      <rPr>
        <sz val="12"/>
        <color indexed="8"/>
        <rFont val="Times New Roman"/>
        <family val="1"/>
        <charset val="186"/>
      </rPr>
      <t>pamatskola</t>
    </r>
  </si>
  <si>
    <r>
      <rPr>
        <b/>
        <sz val="12"/>
        <color indexed="8"/>
        <rFont val="Times New Roman"/>
        <family val="1"/>
        <charset val="186"/>
      </rPr>
      <t>Degumnieku</t>
    </r>
    <r>
      <rPr>
        <sz val="12"/>
        <color indexed="8"/>
        <rFont val="Times New Roman"/>
        <family val="1"/>
        <charset val="186"/>
      </rPr>
      <t xml:space="preserve"> pamatskola</t>
    </r>
  </si>
  <si>
    <r>
      <rPr>
        <b/>
        <sz val="12"/>
        <color indexed="8"/>
        <rFont val="Times New Roman"/>
        <family val="1"/>
        <charset val="186"/>
      </rPr>
      <t>Lazdonas</t>
    </r>
    <r>
      <rPr>
        <sz val="12"/>
        <color indexed="8"/>
        <rFont val="Times New Roman"/>
        <family val="1"/>
        <charset val="186"/>
      </rPr>
      <t xml:space="preserve"> pamatskola</t>
    </r>
  </si>
  <si>
    <r>
      <rPr>
        <b/>
        <sz val="12"/>
        <color indexed="8"/>
        <rFont val="Times New Roman"/>
        <family val="1"/>
        <charset val="186"/>
      </rPr>
      <t xml:space="preserve">Liezēres </t>
    </r>
    <r>
      <rPr>
        <sz val="12"/>
        <color indexed="8"/>
        <rFont val="Times New Roman"/>
        <family val="1"/>
        <charset val="186"/>
      </rPr>
      <t>pamatskola</t>
    </r>
  </si>
  <si>
    <r>
      <rPr>
        <b/>
        <sz val="12"/>
        <color indexed="8"/>
        <rFont val="Times New Roman"/>
        <family val="1"/>
        <charset val="186"/>
      </rPr>
      <t>Vestienas</t>
    </r>
    <r>
      <rPr>
        <sz val="12"/>
        <color indexed="8"/>
        <rFont val="Times New Roman"/>
        <family val="1"/>
        <charset val="186"/>
      </rPr>
      <t xml:space="preserve"> pamatskola</t>
    </r>
  </si>
  <si>
    <t>EUR 17,86 uz izglītojamo (2370)</t>
  </si>
  <si>
    <t>Valsts budžeta finansējums Madonas novada pašvaldības izglītības iestādēm mācību līdzekļu iegādei 2022.gadam</t>
  </si>
  <si>
    <t>Pielikums</t>
  </si>
  <si>
    <t>Madonas novada pašvaldības domes</t>
  </si>
  <si>
    <t>24.05.2022. lēmumam Nr. 311</t>
  </si>
  <si>
    <t>(Protokols Nr. 12, 49.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</si>
</sst>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1"/>
      <name val="Arial"/>
      <family val="2"/>
      <charset val="186"/>
    </font>
    <font>
      <b/>
      <sz val="14"/>
      <name val="Arial"/>
      <family val="2"/>
      <charset val="186"/>
    </font>
    <font>
      <sz val="8"/>
      <name val="Arial"/>
      <family val="2"/>
      <charset val="186"/>
    </font>
    <font>
      <sz val="12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vertical="center" wrapText="1" readingOrder="1"/>
      <protection locked="0"/>
    </xf>
    <xf numFmtId="0" fontId="8" fillId="0" borderId="5" xfId="0" applyFont="1" applyBorder="1" applyAlignment="1" applyProtection="1">
      <alignment vertical="center" wrapText="1" readingOrder="1"/>
      <protection locked="0"/>
    </xf>
    <xf numFmtId="0" fontId="8" fillId="0" borderId="6" xfId="0" applyFont="1" applyBorder="1" applyAlignment="1" applyProtection="1">
      <alignment vertical="center" wrapText="1" readingOrder="1"/>
      <protection locked="0"/>
    </xf>
    <xf numFmtId="0" fontId="4" fillId="0" borderId="0" xfId="0" applyFont="1"/>
    <xf numFmtId="0" fontId="9" fillId="0" borderId="0" xfId="0" applyFont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72" zoomScaleNormal="72" workbookViewId="0">
      <selection activeCell="I31" sqref="I31"/>
    </sheetView>
  </sheetViews>
  <sheetFormatPr defaultColWidth="8.85546875" defaultRowHeight="12.75" x14ac:dyDescent="0.2"/>
  <cols>
    <col min="1" max="1" width="3.42578125" style="1" customWidth="1"/>
    <col min="2" max="2" width="24" style="1" customWidth="1"/>
    <col min="3" max="3" width="16.85546875" style="1" customWidth="1"/>
    <col min="4" max="4" width="17" style="1" customWidth="1"/>
    <col min="5" max="5" width="21" style="1" customWidth="1"/>
    <col min="6" max="6" width="20.5703125" style="1" customWidth="1"/>
    <col min="7" max="16384" width="8.85546875" style="1"/>
  </cols>
  <sheetData>
    <row r="1" spans="1:12" ht="15" x14ac:dyDescent="0.2">
      <c r="B1" s="6"/>
      <c r="C1" s="6"/>
      <c r="D1" s="6"/>
      <c r="E1" s="6" t="s">
        <v>76</v>
      </c>
      <c r="F1" s="6"/>
      <c r="G1" s="6"/>
      <c r="H1" s="6"/>
      <c r="I1" s="6"/>
      <c r="J1" s="6"/>
      <c r="K1" s="6"/>
      <c r="L1" s="6"/>
    </row>
    <row r="2" spans="1:12" ht="15" x14ac:dyDescent="0.2">
      <c r="B2" s="6"/>
      <c r="C2" s="6"/>
      <c r="D2" s="6"/>
      <c r="E2" s="6" t="s">
        <v>77</v>
      </c>
      <c r="F2" s="6"/>
      <c r="G2" s="6"/>
      <c r="H2" s="6"/>
      <c r="I2" s="6"/>
      <c r="J2" s="6"/>
      <c r="K2" s="6"/>
      <c r="L2" s="6"/>
    </row>
    <row r="3" spans="1:12" ht="15" x14ac:dyDescent="0.2">
      <c r="B3" s="6"/>
      <c r="C3" s="6"/>
      <c r="D3" s="6"/>
      <c r="E3" s="6" t="s">
        <v>78</v>
      </c>
      <c r="F3" s="6"/>
      <c r="G3" s="6"/>
      <c r="H3" s="6"/>
      <c r="I3" s="6"/>
      <c r="J3" s="6"/>
      <c r="K3" s="6"/>
      <c r="L3" s="6"/>
    </row>
    <row r="4" spans="1:12" ht="15" x14ac:dyDescent="0.2">
      <c r="B4" s="6"/>
      <c r="C4" s="6"/>
      <c r="D4" s="6"/>
      <c r="E4" s="6" t="s">
        <v>79</v>
      </c>
      <c r="F4" s="6"/>
      <c r="G4" s="6"/>
      <c r="H4" s="6"/>
      <c r="I4" s="6"/>
      <c r="J4" s="6"/>
      <c r="K4" s="6"/>
      <c r="L4" s="6"/>
    </row>
    <row r="5" spans="1:12" ht="15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1.75" customHeight="1" x14ac:dyDescent="0.2">
      <c r="A7" s="22" t="s">
        <v>75</v>
      </c>
      <c r="B7" s="22"/>
      <c r="C7" s="22"/>
      <c r="D7" s="22"/>
      <c r="E7" s="22"/>
      <c r="F7" s="22"/>
    </row>
    <row r="8" spans="1:12" ht="42" customHeight="1" x14ac:dyDescent="0.2">
      <c r="A8" s="7"/>
      <c r="B8" s="8" t="s">
        <v>56</v>
      </c>
      <c r="C8" s="8" t="s">
        <v>51</v>
      </c>
      <c r="D8" s="9" t="s">
        <v>55</v>
      </c>
      <c r="E8" s="9" t="s">
        <v>53</v>
      </c>
      <c r="F8" s="9" t="s">
        <v>54</v>
      </c>
    </row>
    <row r="9" spans="1:12" ht="30" customHeight="1" x14ac:dyDescent="0.2">
      <c r="A9" s="10" t="s">
        <v>22</v>
      </c>
      <c r="B9" s="11" t="s">
        <v>16</v>
      </c>
      <c r="C9" s="12">
        <v>153</v>
      </c>
      <c r="D9" s="10">
        <f>ROUND(C9*17.8564747149956,0)</f>
        <v>2732</v>
      </c>
      <c r="E9" s="10">
        <f>ROUND(D9*0.4,0)</f>
        <v>1093</v>
      </c>
      <c r="F9" s="10">
        <f>D9-E9</f>
        <v>1639</v>
      </c>
    </row>
    <row r="10" spans="1:12" ht="30" customHeight="1" x14ac:dyDescent="0.2">
      <c r="A10" s="10" t="s">
        <v>21</v>
      </c>
      <c r="B10" s="11" t="s">
        <v>13</v>
      </c>
      <c r="C10" s="12">
        <v>269</v>
      </c>
      <c r="D10" s="10">
        <f t="shared" ref="D10:D24" si="0">ROUND(C10*17.8564747149956,0)</f>
        <v>4803</v>
      </c>
      <c r="E10" s="10">
        <f t="shared" ref="E10:E24" si="1">ROUND(D10*0.4,0)</f>
        <v>1921</v>
      </c>
      <c r="F10" s="10">
        <f t="shared" ref="F10:F24" si="2">D10-E10</f>
        <v>2882</v>
      </c>
    </row>
    <row r="11" spans="1:12" ht="30" customHeight="1" x14ac:dyDescent="0.2">
      <c r="A11" s="10" t="s">
        <v>23</v>
      </c>
      <c r="B11" s="11" t="s">
        <v>10</v>
      </c>
      <c r="C11" s="12">
        <v>204</v>
      </c>
      <c r="D11" s="10">
        <f t="shared" si="0"/>
        <v>3643</v>
      </c>
      <c r="E11" s="10">
        <f t="shared" si="1"/>
        <v>1457</v>
      </c>
      <c r="F11" s="10">
        <f t="shared" si="2"/>
        <v>2186</v>
      </c>
    </row>
    <row r="12" spans="1:12" ht="30" customHeight="1" x14ac:dyDescent="0.2">
      <c r="A12" s="10" t="s">
        <v>24</v>
      </c>
      <c r="B12" s="11" t="s">
        <v>5</v>
      </c>
      <c r="C12" s="12">
        <v>171</v>
      </c>
      <c r="D12" s="10">
        <f t="shared" si="0"/>
        <v>3053</v>
      </c>
      <c r="E12" s="10">
        <f t="shared" si="1"/>
        <v>1221</v>
      </c>
      <c r="F12" s="10">
        <f t="shared" si="2"/>
        <v>1832</v>
      </c>
    </row>
    <row r="13" spans="1:12" ht="30" customHeight="1" x14ac:dyDescent="0.2">
      <c r="A13" s="10" t="s">
        <v>20</v>
      </c>
      <c r="B13" s="11" t="s">
        <v>3</v>
      </c>
      <c r="C13" s="12">
        <v>263</v>
      </c>
      <c r="D13" s="10">
        <f t="shared" si="0"/>
        <v>4696</v>
      </c>
      <c r="E13" s="10">
        <f t="shared" si="1"/>
        <v>1878</v>
      </c>
      <c r="F13" s="10">
        <f t="shared" si="2"/>
        <v>2818</v>
      </c>
    </row>
    <row r="14" spans="1:12" ht="30" customHeight="1" x14ac:dyDescent="0.2">
      <c r="A14" s="13" t="s">
        <v>26</v>
      </c>
      <c r="B14" s="11" t="s">
        <v>4</v>
      </c>
      <c r="C14" s="12">
        <v>983</v>
      </c>
      <c r="D14" s="10">
        <f>ROUND(C14*17.8564747149956,0)-1</f>
        <v>17552</v>
      </c>
      <c r="E14" s="10">
        <f t="shared" si="1"/>
        <v>7021</v>
      </c>
      <c r="F14" s="10">
        <f t="shared" si="2"/>
        <v>10531</v>
      </c>
    </row>
    <row r="15" spans="1:12" ht="30" customHeight="1" x14ac:dyDescent="0.2">
      <c r="A15" s="10" t="s">
        <v>42</v>
      </c>
      <c r="B15" s="11" t="s">
        <v>15</v>
      </c>
      <c r="C15" s="12">
        <v>93</v>
      </c>
      <c r="D15" s="10">
        <f t="shared" si="0"/>
        <v>1661</v>
      </c>
      <c r="E15" s="10">
        <f t="shared" si="1"/>
        <v>664</v>
      </c>
      <c r="F15" s="10">
        <f t="shared" si="2"/>
        <v>997</v>
      </c>
    </row>
    <row r="16" spans="1:12" ht="30" customHeight="1" x14ac:dyDescent="0.2">
      <c r="A16" s="10" t="s">
        <v>41</v>
      </c>
      <c r="B16" s="11" t="s">
        <v>14</v>
      </c>
      <c r="C16" s="12">
        <v>97</v>
      </c>
      <c r="D16" s="10">
        <f t="shared" si="0"/>
        <v>1732</v>
      </c>
      <c r="E16" s="10">
        <f t="shared" si="1"/>
        <v>693</v>
      </c>
      <c r="F16" s="10">
        <f t="shared" si="2"/>
        <v>1039</v>
      </c>
    </row>
    <row r="17" spans="1:6" s="4" customFormat="1" ht="30" customHeight="1" x14ac:dyDescent="0.2">
      <c r="A17" s="10" t="s">
        <v>25</v>
      </c>
      <c r="B17" s="11" t="s">
        <v>12</v>
      </c>
      <c r="C17" s="12">
        <v>69</v>
      </c>
      <c r="D17" s="10">
        <f t="shared" si="0"/>
        <v>1232</v>
      </c>
      <c r="E17" s="10">
        <f t="shared" si="1"/>
        <v>493</v>
      </c>
      <c r="F17" s="10">
        <f t="shared" si="2"/>
        <v>739</v>
      </c>
    </row>
    <row r="18" spans="1:6" ht="30" customHeight="1" x14ac:dyDescent="0.2">
      <c r="A18" s="10" t="s">
        <v>43</v>
      </c>
      <c r="B18" s="11" t="s">
        <v>11</v>
      </c>
      <c r="C18" s="12">
        <v>77</v>
      </c>
      <c r="D18" s="10">
        <f t="shared" si="0"/>
        <v>1375</v>
      </c>
      <c r="E18" s="10">
        <f t="shared" si="1"/>
        <v>550</v>
      </c>
      <c r="F18" s="10">
        <f t="shared" si="2"/>
        <v>825</v>
      </c>
    </row>
    <row r="19" spans="1:6" ht="30" customHeight="1" x14ac:dyDescent="0.2">
      <c r="A19" s="10" t="s">
        <v>44</v>
      </c>
      <c r="B19" s="11" t="s">
        <v>9</v>
      </c>
      <c r="C19" s="12">
        <v>102</v>
      </c>
      <c r="D19" s="10">
        <f t="shared" si="0"/>
        <v>1821</v>
      </c>
      <c r="E19" s="10">
        <f t="shared" si="1"/>
        <v>728</v>
      </c>
      <c r="F19" s="10">
        <f t="shared" si="2"/>
        <v>1093</v>
      </c>
    </row>
    <row r="20" spans="1:6" ht="30" customHeight="1" x14ac:dyDescent="0.2">
      <c r="A20" s="10" t="s">
        <v>45</v>
      </c>
      <c r="B20" s="11" t="s">
        <v>8</v>
      </c>
      <c r="C20" s="12">
        <v>66</v>
      </c>
      <c r="D20" s="10">
        <f t="shared" si="0"/>
        <v>1179</v>
      </c>
      <c r="E20" s="10">
        <f t="shared" si="1"/>
        <v>472</v>
      </c>
      <c r="F20" s="10">
        <f t="shared" si="2"/>
        <v>707</v>
      </c>
    </row>
    <row r="21" spans="1:6" ht="30" customHeight="1" x14ac:dyDescent="0.2">
      <c r="A21" s="10" t="s">
        <v>46</v>
      </c>
      <c r="B21" s="11" t="s">
        <v>7</v>
      </c>
      <c r="C21" s="12">
        <v>49</v>
      </c>
      <c r="D21" s="10">
        <f t="shared" si="0"/>
        <v>875</v>
      </c>
      <c r="E21" s="10">
        <f t="shared" si="1"/>
        <v>350</v>
      </c>
      <c r="F21" s="10">
        <f t="shared" si="2"/>
        <v>525</v>
      </c>
    </row>
    <row r="22" spans="1:6" ht="30" customHeight="1" x14ac:dyDescent="0.2">
      <c r="A22" s="10" t="s">
        <v>47</v>
      </c>
      <c r="B22" s="11" t="s">
        <v>6</v>
      </c>
      <c r="C22" s="12">
        <v>66</v>
      </c>
      <c r="D22" s="10">
        <f t="shared" si="0"/>
        <v>1179</v>
      </c>
      <c r="E22" s="10">
        <f t="shared" si="1"/>
        <v>472</v>
      </c>
      <c r="F22" s="10">
        <f t="shared" si="2"/>
        <v>707</v>
      </c>
    </row>
    <row r="23" spans="1:6" ht="30" customHeight="1" x14ac:dyDescent="0.2">
      <c r="A23" s="10" t="s">
        <v>48</v>
      </c>
      <c r="B23" s="11" t="s">
        <v>2</v>
      </c>
      <c r="C23" s="12">
        <v>92</v>
      </c>
      <c r="D23" s="10">
        <f t="shared" si="0"/>
        <v>1643</v>
      </c>
      <c r="E23" s="10">
        <f t="shared" si="1"/>
        <v>657</v>
      </c>
      <c r="F23" s="10">
        <f t="shared" si="2"/>
        <v>986</v>
      </c>
    </row>
    <row r="24" spans="1:6" ht="30" customHeight="1" x14ac:dyDescent="0.2">
      <c r="A24" s="10" t="s">
        <v>49</v>
      </c>
      <c r="B24" s="11" t="s">
        <v>1</v>
      </c>
      <c r="C24" s="12">
        <v>26</v>
      </c>
      <c r="D24" s="10">
        <f t="shared" si="0"/>
        <v>464</v>
      </c>
      <c r="E24" s="10">
        <f t="shared" si="1"/>
        <v>186</v>
      </c>
      <c r="F24" s="10">
        <f t="shared" si="2"/>
        <v>278</v>
      </c>
    </row>
    <row r="25" spans="1:6" ht="30" customHeight="1" x14ac:dyDescent="0.2">
      <c r="A25" s="23" t="s">
        <v>17</v>
      </c>
      <c r="B25" s="23"/>
      <c r="C25" s="14">
        <f>SUM(C9:C24)</f>
        <v>2780</v>
      </c>
      <c r="D25" s="14">
        <f t="shared" ref="D25:F25" si="3">SUM(D9:D24)</f>
        <v>49640</v>
      </c>
      <c r="E25" s="14">
        <f t="shared" si="3"/>
        <v>19856</v>
      </c>
      <c r="F25" s="14">
        <f t="shared" si="3"/>
        <v>29784</v>
      </c>
    </row>
    <row r="26" spans="1:6" ht="15.75" x14ac:dyDescent="0.2">
      <c r="A26" s="15"/>
      <c r="B26" s="15"/>
      <c r="C26" s="15"/>
      <c r="D26" s="15"/>
      <c r="E26" s="15"/>
      <c r="F26" s="15"/>
    </row>
    <row r="27" spans="1:6" ht="15.75" x14ac:dyDescent="0.2">
      <c r="A27" s="15"/>
      <c r="B27" s="15"/>
      <c r="C27" s="15"/>
      <c r="D27" s="15"/>
      <c r="E27" s="15"/>
      <c r="F27" s="15"/>
    </row>
    <row r="28" spans="1:6" s="6" customFormat="1" ht="18.75" customHeight="1" x14ac:dyDescent="0.2">
      <c r="A28" s="15"/>
      <c r="B28" s="15"/>
      <c r="C28" s="15"/>
      <c r="D28" s="15"/>
      <c r="E28" s="15"/>
      <c r="F28" s="15"/>
    </row>
    <row r="29" spans="1:6" s="6" customFormat="1" ht="18.75" customHeight="1" x14ac:dyDescent="0.2">
      <c r="A29" s="15"/>
      <c r="B29" s="15"/>
      <c r="C29" s="15"/>
      <c r="D29" s="15"/>
      <c r="E29" s="15"/>
      <c r="F29" s="15"/>
    </row>
    <row r="30" spans="1:6" s="6" customFormat="1" ht="18.75" customHeight="1" x14ac:dyDescent="0.2">
      <c r="A30" s="15"/>
      <c r="B30" s="15"/>
      <c r="C30" s="15"/>
      <c r="D30" s="15"/>
      <c r="E30" s="15"/>
      <c r="F30" s="15"/>
    </row>
    <row r="31" spans="1:6" s="6" customFormat="1" ht="18.75" customHeight="1" x14ac:dyDescent="0.2">
      <c r="A31" s="15"/>
      <c r="B31" s="15"/>
      <c r="C31" s="16"/>
      <c r="D31" s="16"/>
      <c r="E31" s="15"/>
      <c r="F31" s="15"/>
    </row>
    <row r="32" spans="1:6" s="6" customFormat="1" ht="18.75" customHeight="1" x14ac:dyDescent="0.2">
      <c r="A32" s="15"/>
      <c r="B32" s="15"/>
      <c r="C32" s="16"/>
      <c r="D32" s="16"/>
      <c r="E32" s="15"/>
      <c r="F32" s="15"/>
    </row>
    <row r="33" spans="1:6" ht="15.75" x14ac:dyDescent="0.2">
      <c r="A33" s="15"/>
      <c r="B33" s="15"/>
      <c r="C33" s="15"/>
      <c r="D33" s="15"/>
      <c r="E33" s="15"/>
      <c r="F33" s="15"/>
    </row>
  </sheetData>
  <mergeCells count="2">
    <mergeCell ref="A7:F7"/>
    <mergeCell ref="A25:B25"/>
  </mergeCells>
  <phoneticPr fontId="3" type="noConversion"/>
  <pageMargins left="0.43307086614173229" right="0.23622047244094491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78" zoomScaleNormal="78" workbookViewId="0">
      <selection activeCell="F8" sqref="F8"/>
    </sheetView>
  </sheetViews>
  <sheetFormatPr defaultRowHeight="12.75" x14ac:dyDescent="0.2"/>
  <cols>
    <col min="1" max="1" width="6.42578125" customWidth="1"/>
    <col min="2" max="2" width="31.28515625" customWidth="1"/>
    <col min="3" max="3" width="13.28515625" customWidth="1"/>
    <col min="4" max="4" width="25.42578125" customWidth="1"/>
  </cols>
  <sheetData>
    <row r="1" spans="1:7" ht="15" x14ac:dyDescent="0.2">
      <c r="A1" s="21"/>
      <c r="B1" s="21"/>
      <c r="C1" s="6" t="s">
        <v>76</v>
      </c>
      <c r="D1" s="6"/>
      <c r="E1" s="21"/>
      <c r="F1" s="21"/>
      <c r="G1" s="21"/>
    </row>
    <row r="2" spans="1:7" ht="15" x14ac:dyDescent="0.2">
      <c r="A2" s="21"/>
      <c r="B2" s="21"/>
      <c r="C2" s="6" t="s">
        <v>77</v>
      </c>
      <c r="D2" s="6"/>
      <c r="E2" s="21"/>
      <c r="F2" s="21"/>
      <c r="G2" s="21"/>
    </row>
    <row r="3" spans="1:7" ht="15" x14ac:dyDescent="0.2">
      <c r="A3" s="21"/>
      <c r="B3" s="21"/>
      <c r="C3" s="6" t="s">
        <v>78</v>
      </c>
      <c r="D3" s="6"/>
      <c r="E3" s="21"/>
      <c r="F3" s="21"/>
      <c r="G3" s="21"/>
    </row>
    <row r="4" spans="1:7" ht="15" x14ac:dyDescent="0.2">
      <c r="A4" s="21"/>
      <c r="B4" s="21"/>
      <c r="C4" s="6" t="s">
        <v>79</v>
      </c>
      <c r="D4" s="6"/>
      <c r="E4" s="21"/>
      <c r="F4" s="21"/>
      <c r="G4" s="21"/>
    </row>
    <row r="5" spans="1:7" ht="15" x14ac:dyDescent="0.2">
      <c r="A5" s="21"/>
      <c r="B5" s="21"/>
      <c r="C5" s="21"/>
      <c r="D5" s="21"/>
      <c r="E5" s="21"/>
      <c r="F5" s="21"/>
      <c r="G5" s="21"/>
    </row>
    <row r="6" spans="1:7" ht="15" x14ac:dyDescent="0.2">
      <c r="A6" s="21"/>
      <c r="B6" s="21"/>
      <c r="C6" s="21"/>
      <c r="D6" s="21"/>
      <c r="E6" s="21"/>
      <c r="F6" s="21"/>
      <c r="G6" s="21"/>
    </row>
    <row r="7" spans="1:7" ht="62.25" customHeight="1" x14ac:dyDescent="0.2">
      <c r="A7" s="22" t="s">
        <v>75</v>
      </c>
      <c r="B7" s="22"/>
      <c r="C7" s="22"/>
      <c r="D7" s="22"/>
    </row>
    <row r="8" spans="1:7" s="3" customFormat="1" ht="29.45" customHeight="1" x14ac:dyDescent="0.25">
      <c r="A8" s="27" t="s">
        <v>18</v>
      </c>
      <c r="B8" s="25" t="s">
        <v>0</v>
      </c>
      <c r="C8" s="26" t="s">
        <v>52</v>
      </c>
      <c r="D8" s="26"/>
    </row>
    <row r="9" spans="1:7" ht="31.5" x14ac:dyDescent="0.2">
      <c r="A9" s="27"/>
      <c r="B9" s="25"/>
      <c r="C9" s="17" t="s">
        <v>50</v>
      </c>
      <c r="D9" s="9" t="s">
        <v>74</v>
      </c>
    </row>
    <row r="10" spans="1:7" s="1" customFormat="1" ht="30" customHeight="1" x14ac:dyDescent="0.2">
      <c r="A10" s="10" t="s">
        <v>19</v>
      </c>
      <c r="B10" s="18" t="s">
        <v>57</v>
      </c>
      <c r="C10" s="10">
        <v>19</v>
      </c>
      <c r="D10" s="10">
        <f>ROUND(C10*17.8564747149956,0)</f>
        <v>339</v>
      </c>
    </row>
    <row r="11" spans="1:7" s="1" customFormat="1" ht="30" customHeight="1" x14ac:dyDescent="0.2">
      <c r="A11" s="10" t="s">
        <v>21</v>
      </c>
      <c r="B11" s="19" t="s">
        <v>58</v>
      </c>
      <c r="C11" s="10">
        <v>31</v>
      </c>
      <c r="D11" s="10">
        <f t="shared" ref="D11:D26" si="0">ROUND(C11*17.8564747149956,0)</f>
        <v>554</v>
      </c>
    </row>
    <row r="12" spans="1:7" s="1" customFormat="1" ht="30" customHeight="1" x14ac:dyDescent="0.2">
      <c r="A12" s="10" t="s">
        <v>23</v>
      </c>
      <c r="B12" s="19" t="s">
        <v>59</v>
      </c>
      <c r="C12" s="10">
        <v>38</v>
      </c>
      <c r="D12" s="10">
        <f t="shared" si="0"/>
        <v>679</v>
      </c>
    </row>
    <row r="13" spans="1:7" s="1" customFormat="1" ht="30" customHeight="1" x14ac:dyDescent="0.2">
      <c r="A13" s="10" t="s">
        <v>27</v>
      </c>
      <c r="B13" s="19" t="s">
        <v>60</v>
      </c>
      <c r="C13" s="10">
        <v>16</v>
      </c>
      <c r="D13" s="10">
        <f t="shared" si="0"/>
        <v>286</v>
      </c>
    </row>
    <row r="14" spans="1:7" s="1" customFormat="1" ht="30" customHeight="1" x14ac:dyDescent="0.2">
      <c r="A14" s="10" t="s">
        <v>28</v>
      </c>
      <c r="B14" s="19" t="s">
        <v>61</v>
      </c>
      <c r="C14" s="10">
        <v>47</v>
      </c>
      <c r="D14" s="10">
        <f t="shared" si="0"/>
        <v>839</v>
      </c>
    </row>
    <row r="15" spans="1:7" s="1" customFormat="1" ht="30" customHeight="1" x14ac:dyDescent="0.2">
      <c r="A15" s="10" t="s">
        <v>29</v>
      </c>
      <c r="B15" s="19" t="s">
        <v>62</v>
      </c>
      <c r="C15" s="10">
        <v>27</v>
      </c>
      <c r="D15" s="10">
        <f t="shared" si="0"/>
        <v>482</v>
      </c>
    </row>
    <row r="16" spans="1:7" s="1" customFormat="1" ht="30" customHeight="1" x14ac:dyDescent="0.2">
      <c r="A16" s="10" t="s">
        <v>30</v>
      </c>
      <c r="B16" s="19" t="s">
        <v>63</v>
      </c>
      <c r="C16" s="10">
        <v>36</v>
      </c>
      <c r="D16" s="10">
        <f t="shared" si="0"/>
        <v>643</v>
      </c>
    </row>
    <row r="17" spans="1:5" s="1" customFormat="1" ht="30" customHeight="1" x14ac:dyDescent="0.2">
      <c r="A17" s="10" t="s">
        <v>31</v>
      </c>
      <c r="B17" s="19" t="s">
        <v>64</v>
      </c>
      <c r="C17" s="10">
        <v>24</v>
      </c>
      <c r="D17" s="10">
        <f t="shared" si="0"/>
        <v>429</v>
      </c>
    </row>
    <row r="18" spans="1:5" s="1" customFormat="1" ht="30" customHeight="1" x14ac:dyDescent="0.2">
      <c r="A18" s="10" t="s">
        <v>32</v>
      </c>
      <c r="B18" s="19" t="s">
        <v>65</v>
      </c>
      <c r="C18" s="10">
        <v>44</v>
      </c>
      <c r="D18" s="10">
        <f t="shared" si="0"/>
        <v>786</v>
      </c>
    </row>
    <row r="19" spans="1:5" s="1" customFormat="1" ht="30" customHeight="1" x14ac:dyDescent="0.2">
      <c r="A19" s="10" t="s">
        <v>33</v>
      </c>
      <c r="B19" s="19" t="s">
        <v>66</v>
      </c>
      <c r="C19" s="10">
        <v>96</v>
      </c>
      <c r="D19" s="10">
        <f t="shared" si="0"/>
        <v>1714</v>
      </c>
    </row>
    <row r="20" spans="1:5" s="1" customFormat="1" ht="30" customHeight="1" x14ac:dyDescent="0.2">
      <c r="A20" s="10" t="s">
        <v>34</v>
      </c>
      <c r="B20" s="19" t="s">
        <v>67</v>
      </c>
      <c r="C20" s="10">
        <v>140</v>
      </c>
      <c r="D20" s="10">
        <f t="shared" si="0"/>
        <v>2500</v>
      </c>
    </row>
    <row r="21" spans="1:5" s="1" customFormat="1" ht="30" customHeight="1" x14ac:dyDescent="0.2">
      <c r="A21" s="10" t="s">
        <v>35</v>
      </c>
      <c r="B21" s="19" t="s">
        <v>68</v>
      </c>
      <c r="C21" s="10">
        <v>56</v>
      </c>
      <c r="D21" s="10">
        <f t="shared" si="0"/>
        <v>1000</v>
      </c>
    </row>
    <row r="22" spans="1:5" s="1" customFormat="1" ht="30" customHeight="1" x14ac:dyDescent="0.2">
      <c r="A22" s="10" t="s">
        <v>36</v>
      </c>
      <c r="B22" s="19" t="s">
        <v>69</v>
      </c>
      <c r="C22" s="10">
        <v>23</v>
      </c>
      <c r="D22" s="10">
        <f t="shared" si="0"/>
        <v>411</v>
      </c>
    </row>
    <row r="23" spans="1:5" s="1" customFormat="1" ht="30" customHeight="1" x14ac:dyDescent="0.2">
      <c r="A23" s="10" t="s">
        <v>37</v>
      </c>
      <c r="B23" s="19" t="s">
        <v>70</v>
      </c>
      <c r="C23" s="10">
        <v>11</v>
      </c>
      <c r="D23" s="10">
        <f t="shared" si="0"/>
        <v>196</v>
      </c>
    </row>
    <row r="24" spans="1:5" s="1" customFormat="1" ht="30" customHeight="1" x14ac:dyDescent="0.2">
      <c r="A24" s="10" t="s">
        <v>38</v>
      </c>
      <c r="B24" s="19" t="s">
        <v>71</v>
      </c>
      <c r="C24" s="10">
        <v>8</v>
      </c>
      <c r="D24" s="10">
        <f t="shared" si="0"/>
        <v>143</v>
      </c>
    </row>
    <row r="25" spans="1:5" s="1" customFormat="1" ht="30" customHeight="1" x14ac:dyDescent="0.2">
      <c r="A25" s="10" t="s">
        <v>39</v>
      </c>
      <c r="B25" s="19" t="s">
        <v>72</v>
      </c>
      <c r="C25" s="10">
        <v>14</v>
      </c>
      <c r="D25" s="10">
        <f t="shared" si="0"/>
        <v>250</v>
      </c>
    </row>
    <row r="26" spans="1:5" s="1" customFormat="1" ht="30" customHeight="1" x14ac:dyDescent="0.2">
      <c r="A26" s="10" t="s">
        <v>40</v>
      </c>
      <c r="B26" s="20" t="s">
        <v>73</v>
      </c>
      <c r="C26" s="10">
        <v>11</v>
      </c>
      <c r="D26" s="10">
        <f t="shared" si="0"/>
        <v>196</v>
      </c>
    </row>
    <row r="27" spans="1:5" s="2" customFormat="1" ht="30" customHeight="1" x14ac:dyDescent="0.2">
      <c r="A27" s="24" t="s">
        <v>17</v>
      </c>
      <c r="B27" s="24"/>
      <c r="C27" s="14">
        <f t="shared" ref="C27:D27" si="1">SUM(C10:C26)</f>
        <v>641</v>
      </c>
      <c r="D27" s="14">
        <f t="shared" si="1"/>
        <v>11447</v>
      </c>
      <c r="E27" s="5"/>
    </row>
  </sheetData>
  <mergeCells count="5">
    <mergeCell ref="A27:B27"/>
    <mergeCell ref="A7:D7"/>
    <mergeCell ref="B8:B9"/>
    <mergeCell ref="C8:D8"/>
    <mergeCell ref="A8:A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Pirmsskolas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2022-05-26T11:32:24Z</dcterms:modified>
</cp:coreProperties>
</file>